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Lösung A-B" sheetId="1" r:id="rId1"/>
    <sheet name="Lösung A-C" sheetId="2" r:id="rId2"/>
    <sheet name="Lösung B-C" sheetId="3" r:id="rId3"/>
  </sheets>
  <definedNames>
    <definedName name="_xlnm.Print_Area" localSheetId="0">'Lösung A-B'!$A$1:$M$29</definedName>
    <definedName name="_xlnm.Print_Area" localSheetId="1">'Lösung A-C'!$A$1:$M$28</definedName>
    <definedName name="_xlnm.Print_Area" localSheetId="2">'Lösung B-C'!$A$1:$M$29</definedName>
  </definedNames>
  <calcPr fullCalcOnLoad="1"/>
</workbook>
</file>

<file path=xl/sharedStrings.xml><?xml version="1.0" encoding="utf-8"?>
<sst xmlns="http://schemas.openxmlformats.org/spreadsheetml/2006/main" count="189" uniqueCount="68">
  <si>
    <t>R3=</t>
  </si>
  <si>
    <t>Schaltung A-B:</t>
  </si>
  <si>
    <t>Werte in</t>
  </si>
  <si>
    <t>mA</t>
  </si>
  <si>
    <t>V</t>
  </si>
  <si>
    <r>
      <t>R</t>
    </r>
    <r>
      <rPr>
        <vertAlign val="subscript"/>
        <sz val="8"/>
        <rFont val="Arial"/>
        <family val="2"/>
      </rPr>
      <t>AB</t>
    </r>
  </si>
  <si>
    <r>
      <t>I</t>
    </r>
    <r>
      <rPr>
        <sz val="10"/>
        <rFont val="Arial"/>
        <family val="2"/>
      </rPr>
      <t xml:space="preserve"> </t>
    </r>
    <r>
      <rPr>
        <vertAlign val="subscript"/>
        <sz val="8"/>
        <rFont val="Arial"/>
        <family val="2"/>
      </rPr>
      <t>ges</t>
    </r>
    <r>
      <rPr>
        <sz val="12"/>
        <rFont val="Arial"/>
        <family val="2"/>
      </rPr>
      <t xml:space="preserve"> </t>
    </r>
  </si>
  <si>
    <t>I1</t>
  </si>
  <si>
    <t>I2</t>
  </si>
  <si>
    <t>I3</t>
  </si>
  <si>
    <t>I4</t>
  </si>
  <si>
    <t>I5</t>
  </si>
  <si>
    <t>U1</t>
  </si>
  <si>
    <t>U2</t>
  </si>
  <si>
    <t>U3</t>
  </si>
  <si>
    <t>U4</t>
  </si>
  <si>
    <t>U5</t>
  </si>
  <si>
    <t>berechnet</t>
  </si>
  <si>
    <t>Ohm</t>
  </si>
  <si>
    <t>Schaltung A-C:</t>
  </si>
  <si>
    <r>
      <t>R</t>
    </r>
    <r>
      <rPr>
        <vertAlign val="subscript"/>
        <sz val="8"/>
        <rFont val="Arial"/>
        <family val="2"/>
      </rPr>
      <t xml:space="preserve">AC </t>
    </r>
    <r>
      <rPr>
        <sz val="8"/>
        <rFont val="Arial"/>
        <family val="2"/>
      </rPr>
      <t>=</t>
    </r>
  </si>
  <si>
    <t>R4=</t>
  </si>
  <si>
    <t>R1=</t>
  </si>
  <si>
    <t>R2=</t>
  </si>
  <si>
    <t>Volt</t>
  </si>
  <si>
    <r>
      <t>U</t>
    </r>
    <r>
      <rPr>
        <vertAlign val="subscript"/>
        <sz val="10"/>
        <rFont val="Arial"/>
        <family val="2"/>
      </rPr>
      <t>Q</t>
    </r>
    <r>
      <rPr>
        <sz val="10"/>
        <rFont val="Arial"/>
        <family val="2"/>
      </rPr>
      <t>=</t>
    </r>
  </si>
  <si>
    <t>Schaltung B-C:</t>
  </si>
  <si>
    <r>
      <t>R</t>
    </r>
    <r>
      <rPr>
        <vertAlign val="subscript"/>
        <sz val="8"/>
        <rFont val="Arial"/>
        <family val="2"/>
      </rPr>
      <t>BC</t>
    </r>
  </si>
  <si>
    <t>R5=</t>
  </si>
  <si>
    <t>Rx=R4+R5</t>
  </si>
  <si>
    <t>Ry=Rx||R3</t>
  </si>
  <si>
    <r>
      <t>R</t>
    </r>
    <r>
      <rPr>
        <vertAlign val="subscript"/>
        <sz val="8"/>
        <rFont val="Arial"/>
        <family val="2"/>
      </rPr>
      <t>AB</t>
    </r>
    <r>
      <rPr>
        <sz val="10"/>
        <rFont val="Arial"/>
        <family val="2"/>
      </rPr>
      <t>=Rz || R1</t>
    </r>
  </si>
  <si>
    <t>Rz=Ry+R1</t>
  </si>
  <si>
    <r>
      <t>R</t>
    </r>
    <r>
      <rPr>
        <vertAlign val="subscript"/>
        <sz val="8"/>
        <rFont val="Arial"/>
        <family val="2"/>
      </rPr>
      <t>AC</t>
    </r>
    <r>
      <rPr>
        <sz val="10"/>
        <rFont val="Arial"/>
        <family val="2"/>
      </rPr>
      <t>=Rz || R2</t>
    </r>
  </si>
  <si>
    <t>Ry=R1+R2</t>
  </si>
  <si>
    <r>
      <t>R</t>
    </r>
    <r>
      <rPr>
        <vertAlign val="subscript"/>
        <sz val="8"/>
        <rFont val="Arial"/>
        <family val="2"/>
      </rPr>
      <t>BC</t>
    </r>
    <r>
      <rPr>
        <sz val="10"/>
        <rFont val="Arial"/>
        <family val="2"/>
      </rPr>
      <t>=Rx || Ry || R3</t>
    </r>
  </si>
  <si>
    <t>I1=U1 / R1</t>
  </si>
  <si>
    <r>
      <t>U1=U</t>
    </r>
    <r>
      <rPr>
        <vertAlign val="subscript"/>
        <sz val="10"/>
        <rFont val="Arial"/>
        <family val="2"/>
      </rPr>
      <t>Q</t>
    </r>
  </si>
  <si>
    <t>I2=Iges - I1</t>
  </si>
  <si>
    <t>I3=U3 / R3</t>
  </si>
  <si>
    <t>I5=I4</t>
  </si>
  <si>
    <t>U4=I4*R4</t>
  </si>
  <si>
    <t>U5=I5*R5</t>
  </si>
  <si>
    <t>I1=Iges - I2</t>
  </si>
  <si>
    <t>I2=UQ / R2</t>
  </si>
  <si>
    <t>U1=I1*R1</t>
  </si>
  <si>
    <t>U2=UQ</t>
  </si>
  <si>
    <t>U3=UQ - U1</t>
  </si>
  <si>
    <t>I4=I1-I3</t>
  </si>
  <si>
    <t>I1=UQ / (R1+R2)</t>
  </si>
  <si>
    <t>I2=I1</t>
  </si>
  <si>
    <t>I3=UQ / R3</t>
  </si>
  <si>
    <t>I4=UQ / (R4+R5)</t>
  </si>
  <si>
    <t>Varianten</t>
  </si>
  <si>
    <t>2,2k</t>
  </si>
  <si>
    <t>1k</t>
  </si>
  <si>
    <t>4,7k</t>
  </si>
  <si>
    <r>
      <t xml:space="preserve">I </t>
    </r>
    <r>
      <rPr>
        <vertAlign val="subscript"/>
        <sz val="10"/>
        <color indexed="9"/>
        <rFont val="Arial"/>
        <family val="2"/>
      </rPr>
      <t>ges</t>
    </r>
    <r>
      <rPr>
        <sz val="10"/>
        <color indexed="9"/>
        <rFont val="Arial"/>
        <family val="2"/>
      </rPr>
      <t xml:space="preserve"> =U</t>
    </r>
    <r>
      <rPr>
        <vertAlign val="subscript"/>
        <sz val="10"/>
        <color indexed="9"/>
        <rFont val="Arial"/>
        <family val="2"/>
      </rPr>
      <t>Q</t>
    </r>
    <r>
      <rPr>
        <sz val="10"/>
        <color indexed="9"/>
        <rFont val="Arial"/>
        <family val="2"/>
      </rPr>
      <t xml:space="preserve"> / R</t>
    </r>
    <r>
      <rPr>
        <vertAlign val="subscript"/>
        <sz val="10"/>
        <color indexed="9"/>
        <rFont val="Arial"/>
        <family val="2"/>
      </rPr>
      <t>ges</t>
    </r>
  </si>
  <si>
    <r>
      <t>U3=U</t>
    </r>
    <r>
      <rPr>
        <vertAlign val="subscript"/>
        <sz val="10"/>
        <rFont val="Arial"/>
        <family val="2"/>
      </rPr>
      <t>Q</t>
    </r>
    <r>
      <rPr>
        <sz val="10"/>
        <rFont val="Arial"/>
        <family val="0"/>
      </rPr>
      <t xml:space="preserve"> - U2</t>
    </r>
  </si>
  <si>
    <t>U2=I2 * R2</t>
  </si>
  <si>
    <t>U4=I4 * R4</t>
  </si>
  <si>
    <t>U5=I5 * R5</t>
  </si>
  <si>
    <t>I4=I2 - I3</t>
  </si>
  <si>
    <t>Rx=R4 + R5</t>
  </si>
  <si>
    <t>Ry=Rx || R3</t>
  </si>
  <si>
    <t>Rz=Ry + R2</t>
  </si>
  <si>
    <t>U3=UQ</t>
  </si>
  <si>
    <t>Leistung in mW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</si>
</sst>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0000"/>
    <numFmt numFmtId="176" formatCode="0.000"/>
    <numFmt numFmtId="177" formatCode="0.000E+00"/>
    <numFmt numFmtId="178" formatCode="0.0"/>
  </numFmts>
  <fonts count="10">
    <font>
      <sz val="10"/>
      <name val="Arial"/>
      <family val="0"/>
    </font>
    <font>
      <vertAlign val="subscript"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 vertical="top" wrapText="1"/>
      <protection/>
    </xf>
    <xf numFmtId="0" fontId="0" fillId="2" borderId="6" xfId="0" applyFont="1" applyFill="1" applyBorder="1" applyAlignment="1" applyProtection="1">
      <alignment horizontal="center" vertical="top" wrapText="1"/>
      <protection/>
    </xf>
    <xf numFmtId="0" fontId="0" fillId="2" borderId="8" xfId="0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 vertical="top" wrapText="1"/>
      <protection/>
    </xf>
    <xf numFmtId="0" fontId="0" fillId="0" borderId="6" xfId="0" applyFont="1" applyBorder="1" applyAlignment="1" applyProtection="1">
      <alignment horizontal="center" vertical="top" wrapText="1"/>
      <protection/>
    </xf>
    <xf numFmtId="0" fontId="0" fillId="0" borderId="8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9" xfId="0" applyFont="1" applyBorder="1" applyAlignment="1" applyProtection="1">
      <alignment horizontal="center" vertical="top" wrapText="1"/>
      <protection/>
    </xf>
    <xf numFmtId="0" fontId="0" fillId="0" borderId="9" xfId="0" applyBorder="1" applyAlignment="1" applyProtection="1">
      <alignment vertical="top" wrapText="1"/>
      <protection/>
    </xf>
    <xf numFmtId="0" fontId="2" fillId="0" borderId="9" xfId="0" applyFont="1" applyBorder="1" applyAlignment="1" applyProtection="1">
      <alignment horizontal="center" vertical="top" wrapText="1"/>
      <protection/>
    </xf>
    <xf numFmtId="0" fontId="2" fillId="0" borderId="9" xfId="0" applyFont="1" applyBorder="1" applyAlignment="1" applyProtection="1">
      <alignment vertical="top" wrapText="1"/>
      <protection/>
    </xf>
    <xf numFmtId="2" fontId="6" fillId="0" borderId="9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7" fillId="4" borderId="0" xfId="0" applyFont="1" applyFill="1" applyBorder="1" applyAlignment="1" applyProtection="1">
      <alignment horizontal="left" vertical="top" wrapText="1"/>
      <protection/>
    </xf>
    <xf numFmtId="175" fontId="7" fillId="4" borderId="0" xfId="0" applyNumberFormat="1" applyFont="1" applyFill="1" applyAlignment="1" applyProtection="1">
      <alignment/>
      <protection/>
    </xf>
    <xf numFmtId="0" fontId="7" fillId="4" borderId="0" xfId="0" applyFont="1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2" fontId="0" fillId="5" borderId="0" xfId="0" applyNumberFormat="1" applyFill="1" applyAlignment="1" applyProtection="1">
      <alignment/>
      <protection/>
    </xf>
    <xf numFmtId="176" fontId="6" fillId="0" borderId="9" xfId="0" applyNumberFormat="1" applyFont="1" applyBorder="1" applyAlignment="1" applyProtection="1">
      <alignment horizontal="center" vertical="top" wrapText="1"/>
      <protection/>
    </xf>
    <xf numFmtId="2" fontId="7" fillId="4" borderId="0" xfId="0" applyNumberFormat="1" applyFont="1" applyFill="1" applyAlignment="1" applyProtection="1">
      <alignment/>
      <protection/>
    </xf>
    <xf numFmtId="0" fontId="0" fillId="6" borderId="0" xfId="0" applyFont="1" applyFill="1" applyAlignment="1" applyProtection="1">
      <alignment horizontal="left"/>
      <protection/>
    </xf>
    <xf numFmtId="2" fontId="0" fillId="6" borderId="0" xfId="0" applyNumberFormat="1" applyFont="1" applyFill="1" applyAlignment="1" applyProtection="1">
      <alignment/>
      <protection/>
    </xf>
    <xf numFmtId="0" fontId="0" fillId="6" borderId="0" xfId="0" applyFont="1" applyFill="1" applyBorder="1" applyAlignment="1" applyProtection="1">
      <alignment horizontal="left" vertical="top" wrapText="1"/>
      <protection/>
    </xf>
    <xf numFmtId="0" fontId="0" fillId="6" borderId="0" xfId="0" applyFill="1" applyAlignment="1" applyProtection="1">
      <alignment horizontal="left"/>
      <protection/>
    </xf>
    <xf numFmtId="2" fontId="0" fillId="6" borderId="0" xfId="0" applyNumberFormat="1" applyFill="1" applyAlignment="1" applyProtection="1">
      <alignment/>
      <protection/>
    </xf>
    <xf numFmtId="178" fontId="9" fillId="7" borderId="0" xfId="0" applyNumberFormat="1" applyFont="1" applyFill="1" applyAlignment="1" applyProtection="1">
      <alignment horizontal="center" vertical="center"/>
      <protection/>
    </xf>
    <xf numFmtId="0" fontId="9" fillId="7" borderId="0" xfId="0" applyFont="1" applyFill="1" applyAlignment="1" applyProtection="1">
      <alignment/>
      <protection/>
    </xf>
    <xf numFmtId="0" fontId="7" fillId="7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8</xdr:row>
      <xdr:rowOff>66675</xdr:rowOff>
    </xdr:from>
    <xdr:to>
      <xdr:col>8</xdr:col>
      <xdr:colOff>685800</xdr:colOff>
      <xdr:row>20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66850"/>
          <a:ext cx="69437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</xdr:row>
      <xdr:rowOff>104775</xdr:rowOff>
    </xdr:from>
    <xdr:to>
      <xdr:col>12</xdr:col>
      <xdr:colOff>485775</xdr:colOff>
      <xdr:row>20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266700"/>
          <a:ext cx="26765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8</xdr:row>
      <xdr:rowOff>66675</xdr:rowOff>
    </xdr:from>
    <xdr:to>
      <xdr:col>9</xdr:col>
      <xdr:colOff>209550</xdr:colOff>
      <xdr:row>20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57325"/>
          <a:ext cx="71151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2</xdr:row>
      <xdr:rowOff>142875</xdr:rowOff>
    </xdr:from>
    <xdr:to>
      <xdr:col>12</xdr:col>
      <xdr:colOff>742950</xdr:colOff>
      <xdr:row>20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466725"/>
          <a:ext cx="266700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8</xdr:row>
      <xdr:rowOff>66675</xdr:rowOff>
    </xdr:from>
    <xdr:to>
      <xdr:col>8</xdr:col>
      <xdr:colOff>733425</xdr:colOff>
      <xdr:row>20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00175"/>
          <a:ext cx="6819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4</xdr:row>
      <xdr:rowOff>0</xdr:rowOff>
    </xdr:from>
    <xdr:to>
      <xdr:col>12</xdr:col>
      <xdr:colOff>723900</xdr:colOff>
      <xdr:row>20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647700"/>
          <a:ext cx="293370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7"/>
  <sheetViews>
    <sheetView tabSelected="1" workbookViewId="0" topLeftCell="A16">
      <selection activeCell="F8" sqref="F8"/>
    </sheetView>
  </sheetViews>
  <sheetFormatPr defaultColWidth="11.421875" defaultRowHeight="12.75"/>
  <cols>
    <col min="1" max="1" width="11.421875" style="26" customWidth="1"/>
    <col min="2" max="2" width="12.421875" style="26" bestFit="1" customWidth="1"/>
    <col min="3" max="3" width="12.28125" style="26" bestFit="1" customWidth="1"/>
    <col min="4" max="4" width="11.7109375" style="26" bestFit="1" customWidth="1"/>
    <col min="5" max="5" width="12.28125" style="26" bestFit="1" customWidth="1"/>
    <col min="6" max="6" width="12.140625" style="26" customWidth="1"/>
    <col min="7" max="8" width="11.7109375" style="26" bestFit="1" customWidth="1"/>
    <col min="9" max="9" width="12.28125" style="26" bestFit="1" customWidth="1"/>
    <col min="10" max="13" width="11.7109375" style="26" bestFit="1" customWidth="1"/>
    <col min="14" max="14" width="11.421875" style="26" customWidth="1"/>
    <col min="15" max="15" width="13.140625" style="26" customWidth="1"/>
    <col min="16" max="16" width="11.7109375" style="26" bestFit="1" customWidth="1"/>
    <col min="17" max="17" width="11.421875" style="26" customWidth="1"/>
    <col min="18" max="18" width="11.7109375" style="26" bestFit="1" customWidth="1"/>
    <col min="19" max="16384" width="11.421875" style="26" customWidth="1"/>
  </cols>
  <sheetData>
    <row r="2" ht="12.75"/>
    <row r="3" spans="2:7" ht="15" customHeight="1">
      <c r="B3" s="16" t="s">
        <v>22</v>
      </c>
      <c r="C3" s="13">
        <v>1000</v>
      </c>
      <c r="D3" s="17" t="s">
        <v>18</v>
      </c>
      <c r="E3" s="16" t="s">
        <v>21</v>
      </c>
      <c r="F3" s="13">
        <v>47</v>
      </c>
      <c r="G3" s="18" t="s">
        <v>18</v>
      </c>
    </row>
    <row r="4" spans="2:7" ht="15.75" customHeight="1">
      <c r="B4" s="19" t="s">
        <v>23</v>
      </c>
      <c r="C4" s="14">
        <v>100</v>
      </c>
      <c r="D4" s="20" t="s">
        <v>18</v>
      </c>
      <c r="E4" s="19" t="s">
        <v>28</v>
      </c>
      <c r="F4" s="14">
        <v>22</v>
      </c>
      <c r="G4" s="21" t="s">
        <v>18</v>
      </c>
    </row>
    <row r="5" spans="2:7" ht="15.75">
      <c r="B5" s="22" t="s">
        <v>0</v>
      </c>
      <c r="C5" s="15">
        <v>330</v>
      </c>
      <c r="D5" s="23" t="s">
        <v>18</v>
      </c>
      <c r="E5" s="24" t="s">
        <v>25</v>
      </c>
      <c r="F5" s="15">
        <v>10</v>
      </c>
      <c r="G5" s="25" t="s">
        <v>24</v>
      </c>
    </row>
    <row r="6" spans="15:18" ht="12.75">
      <c r="O6" s="45" t="s">
        <v>63</v>
      </c>
      <c r="P6" s="46">
        <f>F3+F4</f>
        <v>69</v>
      </c>
      <c r="R6" s="28"/>
    </row>
    <row r="7" spans="15:18" ht="12.75">
      <c r="O7" s="45"/>
      <c r="P7" s="46"/>
      <c r="R7" s="28"/>
    </row>
    <row r="8" spans="15:18" ht="12.75">
      <c r="O8" s="45" t="s">
        <v>64</v>
      </c>
      <c r="P8" s="46">
        <f>1/(1/P6+1/C5)</f>
        <v>57.06766917293233</v>
      </c>
      <c r="R8" s="28"/>
    </row>
    <row r="9" spans="15:18" ht="12.75">
      <c r="O9" s="45"/>
      <c r="P9" s="46"/>
      <c r="R9" s="28"/>
    </row>
    <row r="10" spans="15:18" ht="12.75">
      <c r="O10" s="45" t="s">
        <v>65</v>
      </c>
      <c r="P10" s="46">
        <f>P8+C4</f>
        <v>157.0676691729323</v>
      </c>
      <c r="R10" s="28"/>
    </row>
    <row r="11" spans="15:18" ht="12.75">
      <c r="O11" s="45"/>
      <c r="P11" s="46"/>
      <c r="R11" s="28"/>
    </row>
    <row r="12" spans="15:18" ht="25.5">
      <c r="O12" s="47" t="s">
        <v>31</v>
      </c>
      <c r="P12" s="46">
        <f>1/(1/C3+1/P10)</f>
        <v>135.74631230099422</v>
      </c>
      <c r="R12" s="28"/>
    </row>
    <row r="13" spans="16:18" ht="12.75">
      <c r="P13" s="28"/>
      <c r="R13" s="28"/>
    </row>
    <row r="14" spans="15:18" ht="15.75" customHeight="1">
      <c r="O14" s="38" t="s">
        <v>57</v>
      </c>
      <c r="P14" s="39">
        <f>F5/P12</f>
        <v>0.0736668262326472</v>
      </c>
      <c r="R14" s="28"/>
    </row>
    <row r="15" spans="15:18" ht="12.75">
      <c r="O15" s="40"/>
      <c r="P15" s="39"/>
      <c r="R15" s="28"/>
    </row>
    <row r="16" spans="15:18" ht="15.75">
      <c r="O16" s="40" t="s">
        <v>36</v>
      </c>
      <c r="P16" s="39">
        <f>F5/C3</f>
        <v>0.01</v>
      </c>
      <c r="Q16" s="41" t="s">
        <v>37</v>
      </c>
      <c r="R16" s="42">
        <f>F5</f>
        <v>10</v>
      </c>
    </row>
    <row r="17" spans="15:18" ht="12.75">
      <c r="O17" s="40"/>
      <c r="P17" s="39"/>
      <c r="Q17" s="41"/>
      <c r="R17" s="42"/>
    </row>
    <row r="18" spans="15:18" ht="12.75">
      <c r="O18" s="40" t="s">
        <v>38</v>
      </c>
      <c r="P18" s="39">
        <f>P14-P16</f>
        <v>0.0636668262326472</v>
      </c>
      <c r="Q18" s="41" t="s">
        <v>59</v>
      </c>
      <c r="R18" s="42">
        <f>P18*C4</f>
        <v>6.366682623264721</v>
      </c>
    </row>
    <row r="19" spans="15:18" ht="12.75">
      <c r="O19" s="40"/>
      <c r="P19" s="39"/>
      <c r="Q19" s="41"/>
      <c r="R19" s="42"/>
    </row>
    <row r="20" spans="15:18" ht="15.75">
      <c r="O20" s="40" t="s">
        <v>39</v>
      </c>
      <c r="P20" s="39">
        <f>R20/C5</f>
        <v>0.011010052656773574</v>
      </c>
      <c r="Q20" s="41" t="s">
        <v>58</v>
      </c>
      <c r="R20" s="42">
        <f>F5-R18</f>
        <v>3.6333173767352793</v>
      </c>
    </row>
    <row r="21" spans="15:18" ht="12.75">
      <c r="O21" s="40"/>
      <c r="P21" s="39"/>
      <c r="Q21" s="41"/>
      <c r="R21" s="42"/>
    </row>
    <row r="22" spans="1:18" ht="12.75" customHeight="1">
      <c r="A22" s="30" t="s">
        <v>1</v>
      </c>
      <c r="O22" s="40" t="s">
        <v>62</v>
      </c>
      <c r="P22" s="39">
        <f>P18-P20</f>
        <v>0.05265677357587363</v>
      </c>
      <c r="Q22" s="41" t="s">
        <v>60</v>
      </c>
      <c r="R22" s="42">
        <f>P22*F3</f>
        <v>2.4748683580660606</v>
      </c>
    </row>
    <row r="23" spans="15:18" ht="12.75">
      <c r="O23" s="40"/>
      <c r="P23" s="39"/>
      <c r="Q23" s="41"/>
      <c r="R23" s="42"/>
    </row>
    <row r="24" spans="15:18" ht="12.75">
      <c r="O24" s="40" t="s">
        <v>40</v>
      </c>
      <c r="P24" s="39">
        <f>P22</f>
        <v>0.05265677357587363</v>
      </c>
      <c r="Q24" s="41" t="s">
        <v>61</v>
      </c>
      <c r="R24" s="42">
        <f>P24*F4</f>
        <v>1.1584490186692198</v>
      </c>
    </row>
    <row r="25" spans="1:18" ht="12.75">
      <c r="A25" s="31" t="s">
        <v>2</v>
      </c>
      <c r="B25" s="31" t="s">
        <v>18</v>
      </c>
      <c r="C25" s="31" t="s">
        <v>3</v>
      </c>
      <c r="D25" s="31" t="s">
        <v>3</v>
      </c>
      <c r="E25" s="31" t="s">
        <v>3</v>
      </c>
      <c r="F25" s="31" t="s">
        <v>3</v>
      </c>
      <c r="G25" s="31" t="s">
        <v>3</v>
      </c>
      <c r="H25" s="31" t="s">
        <v>3</v>
      </c>
      <c r="I25" s="31" t="s">
        <v>4</v>
      </c>
      <c r="J25" s="31" t="s">
        <v>4</v>
      </c>
      <c r="K25" s="31" t="s">
        <v>4</v>
      </c>
      <c r="L25" s="31" t="s">
        <v>4</v>
      </c>
      <c r="M25" s="31" t="s">
        <v>4</v>
      </c>
      <c r="P25" s="28"/>
      <c r="R25" s="28"/>
    </row>
    <row r="26" spans="1:16" ht="15">
      <c r="A26" s="32"/>
      <c r="B26" s="33" t="s">
        <v>5</v>
      </c>
      <c r="C26" s="33" t="s">
        <v>6</v>
      </c>
      <c r="D26" s="33" t="s">
        <v>7</v>
      </c>
      <c r="E26" s="33" t="s">
        <v>8</v>
      </c>
      <c r="F26" s="33" t="s">
        <v>9</v>
      </c>
      <c r="G26" s="33" t="s">
        <v>10</v>
      </c>
      <c r="H26" s="33" t="s">
        <v>11</v>
      </c>
      <c r="I26" s="33" t="s">
        <v>12</v>
      </c>
      <c r="J26" s="33" t="s">
        <v>13</v>
      </c>
      <c r="K26" s="33" t="s">
        <v>14</v>
      </c>
      <c r="L26" s="33" t="s">
        <v>15</v>
      </c>
      <c r="M26" s="33" t="s">
        <v>16</v>
      </c>
      <c r="P26" s="28"/>
    </row>
    <row r="27" spans="1:16" ht="20.25" customHeight="1">
      <c r="A27" s="34" t="s">
        <v>17</v>
      </c>
      <c r="B27" s="35">
        <f>P12</f>
        <v>135.74631230099422</v>
      </c>
      <c r="C27" s="43">
        <f>P14*1000</f>
        <v>73.6668262326472</v>
      </c>
      <c r="D27" s="43">
        <f>P16*1000</f>
        <v>10</v>
      </c>
      <c r="E27" s="43">
        <f>P18*1000</f>
        <v>63.6668262326472</v>
      </c>
      <c r="F27" s="43">
        <f>P20*1000</f>
        <v>11.010052656773574</v>
      </c>
      <c r="G27" s="43">
        <f>P22*1000</f>
        <v>52.65677357587363</v>
      </c>
      <c r="H27" s="43">
        <f>P24*1000</f>
        <v>52.65677357587363</v>
      </c>
      <c r="I27" s="43">
        <f>R16</f>
        <v>10</v>
      </c>
      <c r="J27" s="43">
        <f>R18</f>
        <v>6.366682623264721</v>
      </c>
      <c r="K27" s="43">
        <f>R20</f>
        <v>3.6333173767352793</v>
      </c>
      <c r="L27" s="43">
        <f>R22</f>
        <v>2.4748683580660606</v>
      </c>
      <c r="M27" s="43">
        <f>R24</f>
        <v>1.1584490186692198</v>
      </c>
      <c r="P27" s="28"/>
    </row>
    <row r="28" spans="1:8" ht="12.75">
      <c r="A28" s="51" t="s">
        <v>67</v>
      </c>
      <c r="B28" s="52"/>
      <c r="D28" s="50">
        <f>D27*I27</f>
        <v>100</v>
      </c>
      <c r="E28" s="50">
        <f>E27*J27</f>
        <v>405.34647625380944</v>
      </c>
      <c r="F28" s="50">
        <f>F27*K27</f>
        <v>40.003015636625854</v>
      </c>
      <c r="G28" s="50">
        <f>G27*L27</f>
        <v>130.3185827607787</v>
      </c>
      <c r="H28" s="50">
        <f>H27*M27</f>
        <v>61.00018767525811</v>
      </c>
    </row>
    <row r="31" spans="2:10" ht="12.75">
      <c r="B31" s="36" t="s">
        <v>53</v>
      </c>
      <c r="C31" s="37">
        <v>1</v>
      </c>
      <c r="D31" s="37">
        <v>2</v>
      </c>
      <c r="E31" s="37">
        <v>3</v>
      </c>
      <c r="F31" s="37">
        <v>4</v>
      </c>
      <c r="G31" s="37">
        <v>5</v>
      </c>
      <c r="H31" s="37">
        <v>6</v>
      </c>
      <c r="I31" s="37">
        <v>7</v>
      </c>
      <c r="J31" s="37">
        <v>8</v>
      </c>
    </row>
    <row r="33" spans="2:10" ht="12.75">
      <c r="B33" s="36" t="s">
        <v>22</v>
      </c>
      <c r="C33" s="37" t="s">
        <v>54</v>
      </c>
      <c r="D33" s="37">
        <v>100</v>
      </c>
      <c r="E33" s="37">
        <v>100</v>
      </c>
      <c r="F33" s="37">
        <v>330</v>
      </c>
      <c r="G33" s="37" t="s">
        <v>56</v>
      </c>
      <c r="H33" s="37" t="s">
        <v>54</v>
      </c>
      <c r="I33" s="37" t="s">
        <v>55</v>
      </c>
      <c r="J33" s="37"/>
    </row>
    <row r="34" spans="2:10" ht="12.75">
      <c r="B34" s="36" t="s">
        <v>23</v>
      </c>
      <c r="C34" s="37">
        <v>100</v>
      </c>
      <c r="D34" s="37" t="s">
        <v>54</v>
      </c>
      <c r="E34" s="37">
        <v>330</v>
      </c>
      <c r="F34" s="37">
        <v>100</v>
      </c>
      <c r="G34" s="37" t="s">
        <v>55</v>
      </c>
      <c r="H34" s="37" t="s">
        <v>55</v>
      </c>
      <c r="I34" s="37">
        <v>100</v>
      </c>
      <c r="J34" s="37"/>
    </row>
    <row r="35" spans="2:10" ht="12.75">
      <c r="B35" s="36" t="s">
        <v>0</v>
      </c>
      <c r="C35" s="37" t="s">
        <v>55</v>
      </c>
      <c r="D35" s="37" t="s">
        <v>55</v>
      </c>
      <c r="E35" s="37" t="s">
        <v>55</v>
      </c>
      <c r="F35" s="37" t="s">
        <v>55</v>
      </c>
      <c r="G35" s="37" t="s">
        <v>54</v>
      </c>
      <c r="H35" s="37" t="s">
        <v>54</v>
      </c>
      <c r="I35" s="37">
        <v>330</v>
      </c>
      <c r="J35" s="37"/>
    </row>
    <row r="36" spans="2:10" ht="12.75">
      <c r="B36" s="36" t="s">
        <v>21</v>
      </c>
      <c r="C36" s="37">
        <v>330</v>
      </c>
      <c r="D36" s="37">
        <v>330</v>
      </c>
      <c r="E36" s="37">
        <v>47</v>
      </c>
      <c r="F36" s="37">
        <v>47</v>
      </c>
      <c r="G36" s="37" t="s">
        <v>55</v>
      </c>
      <c r="H36" s="37" t="s">
        <v>55</v>
      </c>
      <c r="I36" s="37">
        <v>47</v>
      </c>
      <c r="J36" s="37"/>
    </row>
    <row r="37" spans="2:10" ht="12.75">
      <c r="B37" s="36" t="s">
        <v>28</v>
      </c>
      <c r="C37" s="37" t="s">
        <v>55</v>
      </c>
      <c r="D37" s="37" t="s">
        <v>55</v>
      </c>
      <c r="E37" s="37">
        <v>22</v>
      </c>
      <c r="F37" s="37">
        <v>22</v>
      </c>
      <c r="G37" s="37" t="s">
        <v>54</v>
      </c>
      <c r="H37" s="37" t="s">
        <v>56</v>
      </c>
      <c r="I37" s="37">
        <v>22</v>
      </c>
      <c r="J37" s="37"/>
    </row>
  </sheetData>
  <sheetProtection password="CE55" sheet="1" objects="1" scenarios="1"/>
  <printOptions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88" r:id="rId2"/>
  <headerFooter alignWithMargins="0">
    <oddHeader>&amp;LIndustrieschule Chemnitz&amp;CVersuch 5 Lernfeld 3&amp;RFachbereich: Fahrzeugtechnik</oddHeader>
    <oddFooter>&amp;L&amp;F&amp;C&amp;A&amp;R&amp;D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8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6" customWidth="1"/>
    <col min="2" max="2" width="11.57421875" style="26" bestFit="1" customWidth="1"/>
    <col min="3" max="3" width="12.28125" style="26" bestFit="1" customWidth="1"/>
    <col min="4" max="4" width="11.57421875" style="26" bestFit="1" customWidth="1"/>
    <col min="5" max="5" width="12.28125" style="26" bestFit="1" customWidth="1"/>
    <col min="6" max="13" width="11.57421875" style="26" bestFit="1" customWidth="1"/>
    <col min="14" max="14" width="11.421875" style="26" customWidth="1"/>
    <col min="15" max="15" width="12.7109375" style="26" customWidth="1"/>
    <col min="16" max="16" width="11.57421875" style="26" bestFit="1" customWidth="1"/>
    <col min="17" max="17" width="11.421875" style="26" customWidth="1"/>
    <col min="18" max="18" width="11.57421875" style="26" bestFit="1" customWidth="1"/>
    <col min="19" max="16384" width="11.421875" style="26" customWidth="1"/>
  </cols>
  <sheetData>
    <row r="3" spans="2:7" ht="15" customHeight="1">
      <c r="B3" s="2" t="s">
        <v>22</v>
      </c>
      <c r="C3" s="1">
        <f>'Lösung A-B'!C3</f>
        <v>1000</v>
      </c>
      <c r="D3" s="3" t="s">
        <v>18</v>
      </c>
      <c r="E3" s="2" t="s">
        <v>21</v>
      </c>
      <c r="F3" s="3">
        <f>'Lösung A-B'!F3</f>
        <v>47</v>
      </c>
      <c r="G3" s="4" t="s">
        <v>18</v>
      </c>
    </row>
    <row r="4" spans="2:7" ht="15" customHeight="1">
      <c r="B4" s="5" t="s">
        <v>23</v>
      </c>
      <c r="C4" s="6">
        <f>'Lösung A-B'!C4</f>
        <v>100</v>
      </c>
      <c r="D4" s="6" t="s">
        <v>18</v>
      </c>
      <c r="E4" s="5" t="s">
        <v>28</v>
      </c>
      <c r="F4" s="6">
        <f>'Lösung A-B'!F4</f>
        <v>22</v>
      </c>
      <c r="G4" s="7" t="s">
        <v>18</v>
      </c>
    </row>
    <row r="5" spans="2:7" ht="15.75">
      <c r="B5" s="8" t="s">
        <v>0</v>
      </c>
      <c r="C5" s="9">
        <f>'Lösung A-B'!C5</f>
        <v>330</v>
      </c>
      <c r="D5" s="10" t="s">
        <v>18</v>
      </c>
      <c r="E5" s="11" t="s">
        <v>25</v>
      </c>
      <c r="F5" s="9">
        <f>'Lösung A-B'!F5</f>
        <v>10</v>
      </c>
      <c r="G5" s="12" t="s">
        <v>24</v>
      </c>
    </row>
    <row r="6" spans="15:16" ht="12.75">
      <c r="O6" s="48" t="s">
        <v>29</v>
      </c>
      <c r="P6" s="49">
        <f>F3+F4</f>
        <v>69</v>
      </c>
    </row>
    <row r="7" spans="15:16" ht="12.75">
      <c r="O7" s="48"/>
      <c r="P7" s="49"/>
    </row>
    <row r="8" spans="15:16" ht="12.75">
      <c r="O8" s="48" t="s">
        <v>30</v>
      </c>
      <c r="P8" s="49">
        <f>1/(1/P6+1/C5)</f>
        <v>57.06766917293233</v>
      </c>
    </row>
    <row r="9" spans="15:16" ht="12.75">
      <c r="O9" s="48"/>
      <c r="P9" s="49"/>
    </row>
    <row r="10" spans="15:16" ht="12.75">
      <c r="O10" s="48" t="s">
        <v>32</v>
      </c>
      <c r="P10" s="49">
        <f>P8+C3</f>
        <v>1057.0676691729323</v>
      </c>
    </row>
    <row r="11" spans="15:16" ht="12.75">
      <c r="O11" s="48"/>
      <c r="P11" s="49"/>
    </row>
    <row r="12" spans="15:16" ht="25.5">
      <c r="O12" s="47" t="s">
        <v>33</v>
      </c>
      <c r="P12" s="49">
        <f>1/(1/C4+1/P10)</f>
        <v>91.35746312300994</v>
      </c>
    </row>
    <row r="13" ht="12.75"/>
    <row r="14" spans="15:16" ht="17.25" customHeight="1">
      <c r="O14" s="38" t="s">
        <v>57</v>
      </c>
      <c r="P14" s="39">
        <f>F5/P12</f>
        <v>0.10946013229959457</v>
      </c>
    </row>
    <row r="15" spans="15:16" ht="12.75">
      <c r="O15" s="40"/>
      <c r="P15" s="39"/>
    </row>
    <row r="16" spans="15:18" ht="12.75">
      <c r="O16" s="40" t="s">
        <v>43</v>
      </c>
      <c r="P16" s="39">
        <f>P14-P18</f>
        <v>0.009460132299594567</v>
      </c>
      <c r="Q16" s="41" t="s">
        <v>45</v>
      </c>
      <c r="R16" s="42">
        <f>P16*C3</f>
        <v>9.460132299594568</v>
      </c>
    </row>
    <row r="17" spans="15:18" ht="12.75">
      <c r="O17" s="40"/>
      <c r="P17" s="39"/>
      <c r="Q17" s="41"/>
      <c r="R17" s="42"/>
    </row>
    <row r="18" spans="15:18" ht="12.75">
      <c r="O18" s="40" t="s">
        <v>44</v>
      </c>
      <c r="P18" s="39">
        <f>F5/C4</f>
        <v>0.1</v>
      </c>
      <c r="Q18" s="41" t="s">
        <v>46</v>
      </c>
      <c r="R18" s="42">
        <f>F5</f>
        <v>10</v>
      </c>
    </row>
    <row r="19" spans="15:18" ht="12.75">
      <c r="O19" s="40"/>
      <c r="P19" s="39"/>
      <c r="Q19" s="41"/>
      <c r="R19" s="42"/>
    </row>
    <row r="20" spans="15:18" ht="12.75">
      <c r="O20" s="40" t="s">
        <v>39</v>
      </c>
      <c r="P20" s="39">
        <f>R20/C5</f>
        <v>0.0016359627285013104</v>
      </c>
      <c r="Q20" s="41" t="s">
        <v>47</v>
      </c>
      <c r="R20" s="42">
        <f>F5-R16</f>
        <v>0.5398677004054324</v>
      </c>
    </row>
    <row r="21" spans="15:18" ht="12.75">
      <c r="O21" s="40"/>
      <c r="P21" s="39"/>
      <c r="Q21" s="41"/>
      <c r="R21" s="42"/>
    </row>
    <row r="22" spans="1:18" ht="15">
      <c r="A22" s="30" t="s">
        <v>19</v>
      </c>
      <c r="O22" s="40" t="s">
        <v>48</v>
      </c>
      <c r="P22" s="39">
        <f>P16-P20</f>
        <v>0.007824169571093257</v>
      </c>
      <c r="Q22" s="41" t="s">
        <v>41</v>
      </c>
      <c r="R22" s="42">
        <f>P22*F3</f>
        <v>0.36773596984138307</v>
      </c>
    </row>
    <row r="23" spans="15:18" ht="12.75">
      <c r="O23" s="40"/>
      <c r="P23" s="39"/>
      <c r="Q23" s="41"/>
      <c r="R23" s="42"/>
    </row>
    <row r="24" spans="15:18" ht="12.75">
      <c r="O24" s="40" t="s">
        <v>40</v>
      </c>
      <c r="P24" s="39">
        <f>P22</f>
        <v>0.007824169571093257</v>
      </c>
      <c r="Q24" s="41" t="s">
        <v>42</v>
      </c>
      <c r="R24" s="42">
        <f>P24*F4</f>
        <v>0.17213173056405165</v>
      </c>
    </row>
    <row r="25" spans="1:13" ht="12.75">
      <c r="A25" s="31" t="s">
        <v>2</v>
      </c>
      <c r="B25" s="31" t="s">
        <v>18</v>
      </c>
      <c r="C25" s="31" t="s">
        <v>3</v>
      </c>
      <c r="D25" s="31" t="s">
        <v>3</v>
      </c>
      <c r="E25" s="31" t="s">
        <v>3</v>
      </c>
      <c r="F25" s="31" t="s">
        <v>3</v>
      </c>
      <c r="G25" s="31" t="s">
        <v>3</v>
      </c>
      <c r="H25" s="31" t="s">
        <v>3</v>
      </c>
      <c r="I25" s="31" t="s">
        <v>4</v>
      </c>
      <c r="J25" s="31" t="s">
        <v>4</v>
      </c>
      <c r="K25" s="31" t="s">
        <v>4</v>
      </c>
      <c r="L25" s="31" t="s">
        <v>4</v>
      </c>
      <c r="M25" s="31" t="s">
        <v>4</v>
      </c>
    </row>
    <row r="26" spans="1:13" ht="15">
      <c r="A26" s="32"/>
      <c r="B26" s="33" t="s">
        <v>20</v>
      </c>
      <c r="C26" s="33" t="s">
        <v>6</v>
      </c>
      <c r="D26" s="33" t="s">
        <v>7</v>
      </c>
      <c r="E26" s="33" t="s">
        <v>8</v>
      </c>
      <c r="F26" s="33" t="s">
        <v>9</v>
      </c>
      <c r="G26" s="33" t="s">
        <v>10</v>
      </c>
      <c r="H26" s="33" t="s">
        <v>11</v>
      </c>
      <c r="I26" s="33" t="s">
        <v>12</v>
      </c>
      <c r="J26" s="33" t="s">
        <v>13</v>
      </c>
      <c r="K26" s="33" t="s">
        <v>14</v>
      </c>
      <c r="L26" s="33" t="s">
        <v>15</v>
      </c>
      <c r="M26" s="33" t="s">
        <v>16</v>
      </c>
    </row>
    <row r="27" spans="1:13" ht="21.75" customHeight="1">
      <c r="A27" s="34" t="s">
        <v>17</v>
      </c>
      <c r="B27" s="43">
        <f>P12</f>
        <v>91.35746312300994</v>
      </c>
      <c r="C27" s="43">
        <f>P14*1000</f>
        <v>109.46013229959458</v>
      </c>
      <c r="D27" s="43">
        <f>P16*1000</f>
        <v>9.460132299594568</v>
      </c>
      <c r="E27" s="43">
        <f>P18*1000</f>
        <v>100</v>
      </c>
      <c r="F27" s="43">
        <f>P20*1000</f>
        <v>1.6359627285013103</v>
      </c>
      <c r="G27" s="43">
        <f>P22*1000</f>
        <v>7.824169571093257</v>
      </c>
      <c r="H27" s="43">
        <f>P24*1000</f>
        <v>7.824169571093257</v>
      </c>
      <c r="I27" s="43">
        <f>R16</f>
        <v>9.460132299594568</v>
      </c>
      <c r="J27" s="43">
        <f>R18</f>
        <v>10</v>
      </c>
      <c r="K27" s="43">
        <f>R20</f>
        <v>0.5398677004054324</v>
      </c>
      <c r="L27" s="43">
        <f>R22</f>
        <v>0.36773596984138307</v>
      </c>
      <c r="M27" s="43">
        <f>R24</f>
        <v>0.17213173056405165</v>
      </c>
    </row>
    <row r="28" spans="1:8" ht="12.75">
      <c r="A28" s="51" t="s">
        <v>67</v>
      </c>
      <c r="B28" s="52"/>
      <c r="D28" s="50">
        <f>D27*I27</f>
        <v>89.4941031258324</v>
      </c>
      <c r="E28" s="50">
        <f>E27*J27</f>
        <v>1000</v>
      </c>
      <c r="F28" s="50">
        <f>F27*K27</f>
        <v>0.8832034361849992</v>
      </c>
      <c r="G28" s="50">
        <f>G27*L27</f>
        <v>2.877228585429417</v>
      </c>
      <c r="H28" s="50">
        <f>H27*M27</f>
        <v>1.346787848498876</v>
      </c>
    </row>
  </sheetData>
  <sheetProtection sheet="1" objects="1" scenarios="1"/>
  <printOptions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90" r:id="rId2"/>
  <headerFooter alignWithMargins="0">
    <oddHeader>&amp;LIndustrieschule Chemnitz&amp;CVersuch GET 05&amp;RFachbereich: Fahrzeugtechnik</oddHeader>
    <oddFooter>&amp;L&amp;F&amp;C&amp;A&amp;R&amp;D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8"/>
  <sheetViews>
    <sheetView workbookViewId="0" topLeftCell="B1">
      <selection activeCell="A1" sqref="A1"/>
    </sheetView>
  </sheetViews>
  <sheetFormatPr defaultColWidth="11.421875" defaultRowHeight="12.75"/>
  <cols>
    <col min="1" max="1" width="11.421875" style="26" customWidth="1"/>
    <col min="2" max="2" width="12.28125" style="26" bestFit="1" customWidth="1"/>
    <col min="3" max="13" width="11.57421875" style="26" bestFit="1" customWidth="1"/>
    <col min="14" max="14" width="11.421875" style="26" customWidth="1"/>
    <col min="15" max="15" width="18.421875" style="26" customWidth="1"/>
    <col min="16" max="16" width="11.57421875" style="26" bestFit="1" customWidth="1"/>
    <col min="17" max="17" width="11.421875" style="26" customWidth="1"/>
    <col min="18" max="18" width="11.57421875" style="26" bestFit="1" customWidth="1"/>
    <col min="19" max="16384" width="11.421875" style="26" customWidth="1"/>
  </cols>
  <sheetData>
    <row r="3" spans="2:7" ht="12.75">
      <c r="B3" s="2" t="s">
        <v>22</v>
      </c>
      <c r="C3" s="1">
        <f>'Lösung A-B'!C3</f>
        <v>1000</v>
      </c>
      <c r="D3" s="3" t="s">
        <v>18</v>
      </c>
      <c r="E3" s="2" t="s">
        <v>21</v>
      </c>
      <c r="F3" s="3">
        <f>'Lösung A-B'!F3</f>
        <v>47</v>
      </c>
      <c r="G3" s="4" t="s">
        <v>18</v>
      </c>
    </row>
    <row r="4" spans="2:7" ht="12.75">
      <c r="B4" s="5" t="s">
        <v>23</v>
      </c>
      <c r="C4" s="6">
        <f>'Lösung A-B'!C4</f>
        <v>100</v>
      </c>
      <c r="D4" s="6" t="s">
        <v>18</v>
      </c>
      <c r="E4" s="5" t="s">
        <v>28</v>
      </c>
      <c r="F4" s="6">
        <f>'Lösung A-B'!F4</f>
        <v>22</v>
      </c>
      <c r="G4" s="7" t="s">
        <v>18</v>
      </c>
    </row>
    <row r="5" spans="2:7" ht="15.75">
      <c r="B5" s="8" t="s">
        <v>0</v>
      </c>
      <c r="C5" s="9">
        <f>'Lösung A-B'!C5</f>
        <v>330</v>
      </c>
      <c r="D5" s="10" t="s">
        <v>18</v>
      </c>
      <c r="E5" s="11" t="s">
        <v>25</v>
      </c>
      <c r="F5" s="9">
        <f>'Lösung A-B'!F5</f>
        <v>10</v>
      </c>
      <c r="G5" s="12" t="s">
        <v>24</v>
      </c>
    </row>
    <row r="6" spans="15:16" ht="12.75">
      <c r="O6" s="48" t="s">
        <v>29</v>
      </c>
      <c r="P6" s="49">
        <f>F3+F4</f>
        <v>69</v>
      </c>
    </row>
    <row r="7" spans="15:16" ht="12.75">
      <c r="O7" s="48"/>
      <c r="P7" s="49"/>
    </row>
    <row r="8" spans="15:16" ht="12.75">
      <c r="O8" s="48" t="s">
        <v>34</v>
      </c>
      <c r="P8" s="49">
        <f>C3+C4</f>
        <v>1100</v>
      </c>
    </row>
    <row r="9" spans="15:16" ht="12.75">
      <c r="O9" s="48"/>
      <c r="P9" s="49"/>
    </row>
    <row r="10" spans="15:16" ht="14.25" customHeight="1">
      <c r="O10" s="47" t="s">
        <v>35</v>
      </c>
      <c r="P10" s="49">
        <f>1/(1/P6+1/P8+1/C5)</f>
        <v>54.253037884203</v>
      </c>
    </row>
    <row r="11" spans="15:16" ht="12.75">
      <c r="O11" s="27"/>
      <c r="P11" s="28"/>
    </row>
    <row r="12" spans="15:16" ht="15.75">
      <c r="O12" s="38" t="s">
        <v>57</v>
      </c>
      <c r="P12" s="44">
        <f>F5/P10</f>
        <v>0.18432147562582346</v>
      </c>
    </row>
    <row r="13" spans="15:16" ht="12.75">
      <c r="O13" s="40"/>
      <c r="P13" s="40"/>
    </row>
    <row r="14" spans="15:18" ht="12.75">
      <c r="O14" s="40" t="s">
        <v>49</v>
      </c>
      <c r="P14" s="39">
        <f>F5/P8</f>
        <v>0.00909090909090909</v>
      </c>
      <c r="Q14" s="41" t="s">
        <v>45</v>
      </c>
      <c r="R14" s="42">
        <f>P14*C3</f>
        <v>9.09090909090909</v>
      </c>
    </row>
    <row r="15" spans="15:18" ht="12.75">
      <c r="O15" s="40"/>
      <c r="P15" s="39"/>
      <c r="Q15" s="41"/>
      <c r="R15" s="42"/>
    </row>
    <row r="16" spans="15:18" ht="12.75">
      <c r="O16" s="40" t="s">
        <v>50</v>
      </c>
      <c r="P16" s="39">
        <f>P14</f>
        <v>0.00909090909090909</v>
      </c>
      <c r="Q16" s="41" t="s">
        <v>46</v>
      </c>
      <c r="R16" s="42">
        <f>F5-R14</f>
        <v>0.9090909090909101</v>
      </c>
    </row>
    <row r="17" spans="15:18" ht="12.75">
      <c r="O17" s="40"/>
      <c r="P17" s="39"/>
      <c r="Q17" s="41"/>
      <c r="R17" s="42"/>
    </row>
    <row r="18" spans="15:18" ht="12.75">
      <c r="O18" s="40" t="s">
        <v>51</v>
      </c>
      <c r="P18" s="39">
        <f>F5/C5</f>
        <v>0.030303030303030304</v>
      </c>
      <c r="Q18" s="41" t="s">
        <v>66</v>
      </c>
      <c r="R18" s="42">
        <f>F5</f>
        <v>10</v>
      </c>
    </row>
    <row r="19" spans="15:18" ht="12.75">
      <c r="O19" s="40"/>
      <c r="P19" s="39"/>
      <c r="Q19" s="41"/>
      <c r="R19" s="42"/>
    </row>
    <row r="20" spans="15:18" ht="12.75">
      <c r="O20" s="40" t="s">
        <v>52</v>
      </c>
      <c r="P20" s="39">
        <f>F5/P6</f>
        <v>0.14492753623188406</v>
      </c>
      <c r="Q20" s="41" t="s">
        <v>41</v>
      </c>
      <c r="R20" s="42">
        <f>P20*F3</f>
        <v>6.811594202898551</v>
      </c>
    </row>
    <row r="21" spans="15:18" ht="12.75">
      <c r="O21" s="40"/>
      <c r="P21" s="39"/>
      <c r="Q21" s="41"/>
      <c r="R21" s="42"/>
    </row>
    <row r="22" spans="1:18" ht="15">
      <c r="A22" s="30" t="s">
        <v>26</v>
      </c>
      <c r="O22" s="40" t="s">
        <v>40</v>
      </c>
      <c r="P22" s="39">
        <f>P20</f>
        <v>0.14492753623188406</v>
      </c>
      <c r="Q22" s="41" t="s">
        <v>42</v>
      </c>
      <c r="R22" s="42">
        <f>P22*F4</f>
        <v>3.1884057971014492</v>
      </c>
    </row>
    <row r="23" spans="16:18" ht="12.75">
      <c r="P23" s="29"/>
      <c r="R23" s="28"/>
    </row>
    <row r="24" spans="16:18" ht="12.75">
      <c r="P24" s="29"/>
      <c r="R24" s="28"/>
    </row>
    <row r="25" spans="1:13" ht="12.75">
      <c r="A25" s="31" t="s">
        <v>2</v>
      </c>
      <c r="B25" s="31" t="s">
        <v>18</v>
      </c>
      <c r="C25" s="31" t="s">
        <v>3</v>
      </c>
      <c r="D25" s="31" t="s">
        <v>3</v>
      </c>
      <c r="E25" s="31" t="s">
        <v>3</v>
      </c>
      <c r="F25" s="31" t="s">
        <v>3</v>
      </c>
      <c r="G25" s="31" t="s">
        <v>3</v>
      </c>
      <c r="H25" s="31" t="s">
        <v>3</v>
      </c>
      <c r="I25" s="31" t="s">
        <v>4</v>
      </c>
      <c r="J25" s="31" t="s">
        <v>4</v>
      </c>
      <c r="K25" s="31" t="s">
        <v>4</v>
      </c>
      <c r="L25" s="31" t="s">
        <v>4</v>
      </c>
      <c r="M25" s="31" t="s">
        <v>4</v>
      </c>
    </row>
    <row r="26" spans="1:13" ht="15">
      <c r="A26" s="32"/>
      <c r="B26" s="33" t="s">
        <v>27</v>
      </c>
      <c r="C26" s="33" t="s">
        <v>6</v>
      </c>
      <c r="D26" s="33" t="s">
        <v>7</v>
      </c>
      <c r="E26" s="33" t="s">
        <v>8</v>
      </c>
      <c r="F26" s="33" t="s">
        <v>9</v>
      </c>
      <c r="G26" s="33" t="s">
        <v>10</v>
      </c>
      <c r="H26" s="33" t="s">
        <v>11</v>
      </c>
      <c r="I26" s="33" t="s">
        <v>12</v>
      </c>
      <c r="J26" s="33" t="s">
        <v>13</v>
      </c>
      <c r="K26" s="33" t="s">
        <v>14</v>
      </c>
      <c r="L26" s="33" t="s">
        <v>15</v>
      </c>
      <c r="M26" s="33" t="s">
        <v>16</v>
      </c>
    </row>
    <row r="27" spans="1:13" ht="26.25" customHeight="1">
      <c r="A27" s="34" t="s">
        <v>17</v>
      </c>
      <c r="B27" s="43">
        <f>P10</f>
        <v>54.253037884203</v>
      </c>
      <c r="C27" s="43">
        <f>P12*1000</f>
        <v>184.32147562582347</v>
      </c>
      <c r="D27" s="43">
        <f>P14*1000</f>
        <v>9.09090909090909</v>
      </c>
      <c r="E27" s="43">
        <f>P16*1000</f>
        <v>9.09090909090909</v>
      </c>
      <c r="F27" s="43">
        <f>P18*1000</f>
        <v>30.303030303030305</v>
      </c>
      <c r="G27" s="43">
        <f>P20*1000</f>
        <v>144.92753623188406</v>
      </c>
      <c r="H27" s="43">
        <f>P22*1000</f>
        <v>144.92753623188406</v>
      </c>
      <c r="I27" s="43">
        <f>R14</f>
        <v>9.09090909090909</v>
      </c>
      <c r="J27" s="43">
        <f>R16</f>
        <v>0.9090909090909101</v>
      </c>
      <c r="K27" s="43">
        <f>R18</f>
        <v>10</v>
      </c>
      <c r="L27" s="43">
        <f>R20</f>
        <v>6.811594202898551</v>
      </c>
      <c r="M27" s="43">
        <f>R22</f>
        <v>3.1884057971014492</v>
      </c>
    </row>
    <row r="28" spans="1:8" ht="12.75">
      <c r="A28" s="51" t="s">
        <v>67</v>
      </c>
      <c r="B28" s="52"/>
      <c r="D28" s="50">
        <f>D27*I27</f>
        <v>82.64462809917353</v>
      </c>
      <c r="E28" s="50">
        <f>E27*J27</f>
        <v>8.264462809917363</v>
      </c>
      <c r="F28" s="50">
        <f>F27*K27</f>
        <v>303.03030303030306</v>
      </c>
      <c r="G28" s="50">
        <f>G27*L27</f>
        <v>987.1875656374712</v>
      </c>
      <c r="H28" s="50">
        <f>H27*M27</f>
        <v>462.08779668136947</v>
      </c>
    </row>
  </sheetData>
  <sheetProtection sheet="1" objects="1" scenarios="1"/>
  <printOptions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90" r:id="rId2"/>
  <headerFooter alignWithMargins="0">
    <oddHeader>&amp;LIndustrieschule Chemnitz&amp;CVersuch GET 05&amp;RFachbereich: Fahrzeugtechnik</oddHeader>
    <oddFooter>&amp;L&amp;F&amp;C&amp;A&amp;R&amp;D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CCC</cp:lastModifiedBy>
  <cp:lastPrinted>2006-04-06T06:07:44Z</cp:lastPrinted>
  <dcterms:created xsi:type="dcterms:W3CDTF">2003-12-03T15:38:38Z</dcterms:created>
  <dcterms:modified xsi:type="dcterms:W3CDTF">2006-04-06T06:09:17Z</dcterms:modified>
  <cp:category/>
  <cp:version/>
  <cp:contentType/>
  <cp:contentStatus/>
</cp:coreProperties>
</file>